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developer\Desktop\"/>
    </mc:Choice>
  </mc:AlternateContent>
  <xr:revisionPtr revIDLastSave="0" documentId="13_ncr:1_{DBDDD14F-39D5-46C2-A0DA-1EDCFB28919C}" xr6:coauthVersionLast="31" xr6:coauthVersionMax="31" xr10:uidLastSave="{00000000-0000-0000-0000-000000000000}"/>
  <bookViews>
    <workbookView xWindow="0" yWindow="0" windowWidth="21600" windowHeight="9525" xr2:uid="{00000000-000D-0000-FFFF-FFFF00000000}"/>
  </bookViews>
  <sheets>
    <sheet name="FACTURA" sheetId="1" r:id="rId1"/>
    <sheet name="EMPLEADOS" sheetId="3" r:id="rId2"/>
    <sheet name="CLIENTES" sheetId="2" r:id="rId3"/>
    <sheet name="ARTÍCULOS" sheetId="4" r:id="rId4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G13" i="1"/>
  <c r="G14" i="1"/>
  <c r="G15" i="1"/>
  <c r="G16" i="1"/>
  <c r="F12" i="1"/>
  <c r="F13" i="1"/>
  <c r="F14" i="1"/>
  <c r="F15" i="1"/>
  <c r="F16" i="1"/>
  <c r="C12" i="1"/>
  <c r="C13" i="1"/>
  <c r="C14" i="1"/>
  <c r="C15" i="1"/>
  <c r="C16" i="1"/>
  <c r="C19" i="1"/>
  <c r="F8" i="1"/>
  <c r="F7" i="1"/>
  <c r="C8" i="1"/>
  <c r="C7" i="1"/>
  <c r="C11" i="1"/>
  <c r="F11" i="1"/>
  <c r="F5" i="1"/>
  <c r="G11" i="1" l="1"/>
  <c r="G17" i="1" s="1"/>
  <c r="G18" i="1" s="1"/>
  <c r="G19" i="1" s="1"/>
</calcChain>
</file>

<file path=xl/sharedStrings.xml><?xml version="1.0" encoding="utf-8"?>
<sst xmlns="http://schemas.openxmlformats.org/spreadsheetml/2006/main" count="47" uniqueCount="39">
  <si>
    <t>ID CLIENTE</t>
  </si>
  <si>
    <t>NOMBRE</t>
  </si>
  <si>
    <t>APELLIDO</t>
  </si>
  <si>
    <t>DIRECCIÓN</t>
  </si>
  <si>
    <t>TELÉFONO</t>
  </si>
  <si>
    <t>JUAN</t>
  </si>
  <si>
    <t>MENDOZA</t>
  </si>
  <si>
    <t>BOGOTÁ</t>
  </si>
  <si>
    <t>MARIA</t>
  </si>
  <si>
    <t>PEREZ</t>
  </si>
  <si>
    <t>QUITO</t>
  </si>
  <si>
    <t>LUIS ALBERTO</t>
  </si>
  <si>
    <t>RAMIREZ</t>
  </si>
  <si>
    <t>CARACAS</t>
  </si>
  <si>
    <t>ID EMPLEADO</t>
  </si>
  <si>
    <t>NOMBRE EMPLEADO</t>
  </si>
  <si>
    <t>REINA FARIA</t>
  </si>
  <si>
    <t>ANDRES OCHOA</t>
  </si>
  <si>
    <t>CODIGO</t>
  </si>
  <si>
    <t>PRODUCTO</t>
  </si>
  <si>
    <t>VALOR</t>
  </si>
  <si>
    <t>A1</t>
  </si>
  <si>
    <t>A2</t>
  </si>
  <si>
    <t>A3</t>
  </si>
  <si>
    <t>CAMISETA DAMA</t>
  </si>
  <si>
    <t>CAMISETA HOMBRE</t>
  </si>
  <si>
    <t>CAMISETA NIÑO</t>
  </si>
  <si>
    <t>CEDULA EMPLEADO</t>
  </si>
  <si>
    <t>CEDULA CLIENTE</t>
  </si>
  <si>
    <t>FECHA</t>
  </si>
  <si>
    <t>DATOS CLIENTE</t>
  </si>
  <si>
    <t>FACTURA DE COMPRA</t>
  </si>
  <si>
    <t>CANTIDAD</t>
  </si>
  <si>
    <t>TOTAL</t>
  </si>
  <si>
    <t>CANTIDAD DE ARTÍCULOS</t>
  </si>
  <si>
    <t>SUBTOTAL</t>
  </si>
  <si>
    <t>I.V.A</t>
  </si>
  <si>
    <t>VENDEDOR</t>
  </si>
  <si>
    <t>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</si>
</sst>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_-;\-&quot;$&quot;* #,##0_-;_-&quot;$&quot;* &quot;-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3" xfId="0" applyBorder="1" applyProtection="1">
      <protection locked="0"/>
    </xf>
    <xf numFmtId="14" fontId="0" fillId="0" borderId="3" xfId="0" applyNumberFormat="1" applyBorder="1" applyProtection="1"/>
    <xf numFmtId="0" fontId="0" fillId="0" borderId="0" xfId="0" applyProtection="1">
      <protection locked="0"/>
    </xf>
    <xf numFmtId="0" fontId="0" fillId="3" borderId="1" xfId="0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0" borderId="2" xfId="0" applyBorder="1" applyProtection="1">
      <protection locked="0"/>
    </xf>
    <xf numFmtId="0" fontId="0" fillId="0" borderId="1" xfId="0" applyBorder="1" applyProtection="1"/>
    <xf numFmtId="0" fontId="0" fillId="0" borderId="1" xfId="0" applyBorder="1" applyAlignment="1" applyProtection="1">
      <alignment horizontal="center"/>
    </xf>
    <xf numFmtId="164" fontId="0" fillId="0" borderId="1" xfId="1" applyFont="1" applyBorder="1" applyProtection="1"/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G19"/>
  <sheetViews>
    <sheetView tabSelected="1" zoomScale="130" zoomScaleNormal="130" workbookViewId="0">
      <selection activeCell="G10" sqref="G10"/>
    </sheetView>
  </sheetViews>
  <sheetFormatPr baseColWidth="10" defaultRowHeight="15" x14ac:dyDescent="0.25"/>
  <cols>
    <col min="3" max="3" width="19" customWidth="1"/>
    <col min="6" max="6" width="11.85546875" bestFit="1" customWidth="1"/>
  </cols>
  <sheetData>
    <row r="4" spans="2:7" x14ac:dyDescent="0.25">
      <c r="B4" s="7"/>
      <c r="C4" s="8" t="s">
        <v>27</v>
      </c>
      <c r="D4" s="4">
        <v>2</v>
      </c>
      <c r="E4" s="7"/>
      <c r="F4" s="7"/>
      <c r="G4" s="7"/>
    </row>
    <row r="5" spans="2:7" x14ac:dyDescent="0.25">
      <c r="B5" s="7"/>
      <c r="C5" s="9" t="s">
        <v>28</v>
      </c>
      <c r="D5" s="5">
        <v>2222</v>
      </c>
      <c r="E5" s="9" t="s">
        <v>29</v>
      </c>
      <c r="F5" s="6">
        <f ca="1">TODAY()</f>
        <v>43196</v>
      </c>
      <c r="G5" s="7"/>
    </row>
    <row r="6" spans="2:7" x14ac:dyDescent="0.25">
      <c r="B6" s="10" t="s">
        <v>30</v>
      </c>
      <c r="C6" s="10"/>
      <c r="D6" s="10"/>
      <c r="E6" s="10"/>
      <c r="F6" s="10"/>
      <c r="G6" s="10"/>
    </row>
    <row r="7" spans="2:7" x14ac:dyDescent="0.25">
      <c r="B7" s="8" t="s">
        <v>1</v>
      </c>
      <c r="C7" s="13" t="str">
        <f>IFERROR(VLOOKUP(D5,CLIENTES!A:E,2,FALSE),"")</f>
        <v>MARIA</v>
      </c>
      <c r="D7" s="13"/>
      <c r="E7" s="8" t="s">
        <v>2</v>
      </c>
      <c r="F7" s="14" t="str">
        <f>IFERROR(VLOOKUP(D5,CLIENTES!A:E,3,FALSE),"")</f>
        <v>PEREZ</v>
      </c>
      <c r="G7" s="14"/>
    </row>
    <row r="8" spans="2:7" x14ac:dyDescent="0.25">
      <c r="B8" s="8" t="s">
        <v>3</v>
      </c>
      <c r="C8" s="13" t="str">
        <f>IFERROR(VLOOKUP(D5,CLIENTES!A:E,4,FALSE),"")</f>
        <v>QUITO</v>
      </c>
      <c r="D8" s="13"/>
      <c r="E8" s="8" t="s">
        <v>4</v>
      </c>
      <c r="F8" s="14">
        <f>IFERROR(VLOOKUP(D5,CLIENTES!A:E,5,FALSE),"")</f>
        <v>5446555</v>
      </c>
      <c r="G8" s="14"/>
    </row>
    <row r="9" spans="2:7" x14ac:dyDescent="0.25">
      <c r="B9" s="10" t="s">
        <v>31</v>
      </c>
      <c r="C9" s="10"/>
      <c r="D9" s="10"/>
      <c r="E9" s="10"/>
      <c r="F9" s="10"/>
      <c r="G9" s="10"/>
    </row>
    <row r="10" spans="2:7" x14ac:dyDescent="0.25">
      <c r="B10" s="8" t="s">
        <v>18</v>
      </c>
      <c r="C10" s="10" t="s">
        <v>19</v>
      </c>
      <c r="D10" s="10"/>
      <c r="E10" s="8" t="s">
        <v>32</v>
      </c>
      <c r="F10" s="8" t="s">
        <v>20</v>
      </c>
      <c r="G10" s="8" t="s">
        <v>33</v>
      </c>
    </row>
    <row r="11" spans="2:7" x14ac:dyDescent="0.25">
      <c r="B11" s="4" t="s">
        <v>38</v>
      </c>
      <c r="C11" s="13" t="str">
        <f>IFERROR(VLOOKUP(B11,ARTÍCULOS!A:C,2,FALSE),"")</f>
        <v>CAMISETA DAMA</v>
      </c>
      <c r="D11" s="13"/>
      <c r="E11" s="4">
        <v>2</v>
      </c>
      <c r="F11" s="15">
        <f>IFERROR(VLOOKUP(B11,ARTÍCULOS!A:C,3,FALSE),0)</f>
        <v>22000</v>
      </c>
      <c r="G11" s="15">
        <f>E11*F11</f>
        <v>44000</v>
      </c>
    </row>
    <row r="12" spans="2:7" x14ac:dyDescent="0.25">
      <c r="B12" s="4"/>
      <c r="C12" s="13" t="str">
        <f>IFERROR(VLOOKUP(B12,ARTÍCULOS!A:C,2,FALSE),"")</f>
        <v/>
      </c>
      <c r="D12" s="13"/>
      <c r="E12" s="4">
        <v>3</v>
      </c>
      <c r="F12" s="15">
        <f>IFERROR(VLOOKUP(B12,ARTÍCULOS!A:C,3,FALSE),0)</f>
        <v>0</v>
      </c>
      <c r="G12" s="15">
        <f t="shared" ref="G12:G16" si="0">E12*F12</f>
        <v>0</v>
      </c>
    </row>
    <row r="13" spans="2:7" x14ac:dyDescent="0.25">
      <c r="B13" s="4"/>
      <c r="C13" s="13" t="str">
        <f>IFERROR(VLOOKUP(B13,ARTÍCULOS!A:C,2,FALSE),"")</f>
        <v/>
      </c>
      <c r="D13" s="13"/>
      <c r="E13" s="4">
        <v>4</v>
      </c>
      <c r="F13" s="15">
        <f>IFERROR(VLOOKUP(B13,ARTÍCULOS!A:C,3,FALSE),0)</f>
        <v>0</v>
      </c>
      <c r="G13" s="15">
        <f t="shared" si="0"/>
        <v>0</v>
      </c>
    </row>
    <row r="14" spans="2:7" x14ac:dyDescent="0.25">
      <c r="B14" s="4"/>
      <c r="C14" s="13" t="str">
        <f>IFERROR(VLOOKUP(B14,ARTÍCULOS!A:C,2,FALSE),"")</f>
        <v/>
      </c>
      <c r="D14" s="13"/>
      <c r="E14" s="4">
        <v>5</v>
      </c>
      <c r="F14" s="15">
        <f>IFERROR(VLOOKUP(B14,ARTÍCULOS!A:C,3,FALSE),0)</f>
        <v>0</v>
      </c>
      <c r="G14" s="15">
        <f t="shared" si="0"/>
        <v>0</v>
      </c>
    </row>
    <row r="15" spans="2:7" x14ac:dyDescent="0.25">
      <c r="B15" s="4"/>
      <c r="C15" s="13" t="str">
        <f>IFERROR(VLOOKUP(B15,ARTÍCULOS!A:C,2,FALSE),"")</f>
        <v/>
      </c>
      <c r="D15" s="13"/>
      <c r="E15" s="4">
        <v>6</v>
      </c>
      <c r="F15" s="15">
        <f>IFERROR(VLOOKUP(B15,ARTÍCULOS!A:C,3,FALSE),0)</f>
        <v>0</v>
      </c>
      <c r="G15" s="15">
        <f t="shared" si="0"/>
        <v>0</v>
      </c>
    </row>
    <row r="16" spans="2:7" x14ac:dyDescent="0.25">
      <c r="B16" s="4"/>
      <c r="C16" s="13" t="str">
        <f>IFERROR(VLOOKUP(B16,ARTÍCULOS!A:C,2,FALSE),"")</f>
        <v/>
      </c>
      <c r="D16" s="13"/>
      <c r="E16" s="4">
        <v>7</v>
      </c>
      <c r="F16" s="15">
        <f>IFERROR(VLOOKUP(B16,ARTÍCULOS!A:C,3,FALSE),0)</f>
        <v>0</v>
      </c>
      <c r="G16" s="15">
        <f t="shared" si="0"/>
        <v>0</v>
      </c>
    </row>
    <row r="17" spans="2:7" x14ac:dyDescent="0.25">
      <c r="B17" s="7"/>
      <c r="C17" s="11" t="s">
        <v>34</v>
      </c>
      <c r="D17" s="11"/>
      <c r="E17" s="12"/>
      <c r="F17" s="8" t="s">
        <v>35</v>
      </c>
      <c r="G17" s="15">
        <f>SUM(G11:G16)</f>
        <v>44000</v>
      </c>
    </row>
    <row r="18" spans="2:7" x14ac:dyDescent="0.25">
      <c r="B18" s="7"/>
      <c r="C18" s="7"/>
      <c r="D18" s="7"/>
      <c r="E18" s="7"/>
      <c r="F18" s="8" t="s">
        <v>36</v>
      </c>
      <c r="G18" s="15">
        <f>G17*15%</f>
        <v>6600</v>
      </c>
    </row>
    <row r="19" spans="2:7" x14ac:dyDescent="0.25">
      <c r="B19" s="8" t="s">
        <v>37</v>
      </c>
      <c r="C19" s="14" t="str">
        <f>IFERROR(VLOOKUP(D4,EMPLEADOS!A:B,2,FALSE),"")</f>
        <v>ANDRES OCHOA</v>
      </c>
      <c r="D19" s="14"/>
      <c r="E19" s="14"/>
      <c r="F19" s="8" t="s">
        <v>33</v>
      </c>
      <c r="G19" s="15">
        <f>SUM(G17:G18)</f>
        <v>50600</v>
      </c>
    </row>
  </sheetData>
  <sheetProtection sheet="1" selectLockedCells="1"/>
  <mergeCells count="15">
    <mergeCell ref="C16:D16"/>
    <mergeCell ref="C17:D17"/>
    <mergeCell ref="C19:E19"/>
    <mergeCell ref="C10:D10"/>
    <mergeCell ref="C11:D11"/>
    <mergeCell ref="C12:D12"/>
    <mergeCell ref="C13:D13"/>
    <mergeCell ref="C14:D14"/>
    <mergeCell ref="C15:D15"/>
    <mergeCell ref="B9:G9"/>
    <mergeCell ref="B6:G6"/>
    <mergeCell ref="C7:D7"/>
    <mergeCell ref="C8:D8"/>
    <mergeCell ref="F7:G7"/>
    <mergeCell ref="F8:G8"/>
  </mergeCells>
  <pageMargins left="0.7" right="0.7" top="0.75" bottom="0.75" header="0.3" footer="0.3"/>
  <pageSetup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zoomScale="175" zoomScaleNormal="175" workbookViewId="0">
      <selection activeCell="D9" sqref="D9:E9"/>
    </sheetView>
  </sheetViews>
  <sheetFormatPr baseColWidth="10" defaultRowHeight="15" x14ac:dyDescent="0.25"/>
  <cols>
    <col min="1" max="1" width="13" bestFit="1" customWidth="1"/>
    <col min="2" max="2" width="22" customWidth="1"/>
  </cols>
  <sheetData>
    <row r="1" spans="1:2" x14ac:dyDescent="0.25">
      <c r="A1" s="2" t="s">
        <v>14</v>
      </c>
      <c r="B1" s="2" t="s">
        <v>15</v>
      </c>
    </row>
    <row r="2" spans="1:2" x14ac:dyDescent="0.25">
      <c r="A2" s="1">
        <v>1</v>
      </c>
      <c r="B2" s="1" t="s">
        <v>16</v>
      </c>
    </row>
    <row r="3" spans="1:2" x14ac:dyDescent="0.25">
      <c r="A3" s="1">
        <v>2</v>
      </c>
      <c r="B3" s="1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zoomScale="160" zoomScaleNormal="160" workbookViewId="0">
      <selection activeCell="E5" sqref="E5"/>
    </sheetView>
  </sheetViews>
  <sheetFormatPr baseColWidth="10" defaultRowHeight="15" x14ac:dyDescent="0.25"/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>
        <v>1111</v>
      </c>
      <c r="B2" s="1" t="s">
        <v>5</v>
      </c>
      <c r="C2" s="1" t="s">
        <v>6</v>
      </c>
      <c r="D2" s="1" t="s">
        <v>7</v>
      </c>
      <c r="E2" s="1">
        <v>6113355</v>
      </c>
    </row>
    <row r="3" spans="1:5" x14ac:dyDescent="0.25">
      <c r="A3" s="1">
        <v>2222</v>
      </c>
      <c r="B3" s="1" t="s">
        <v>8</v>
      </c>
      <c r="C3" s="1" t="s">
        <v>9</v>
      </c>
      <c r="D3" s="1" t="s">
        <v>10</v>
      </c>
      <c r="E3" s="1">
        <v>5446555</v>
      </c>
    </row>
    <row r="4" spans="1:5" x14ac:dyDescent="0.25">
      <c r="A4" s="1">
        <v>3333</v>
      </c>
      <c r="B4" s="1" t="s">
        <v>11</v>
      </c>
      <c r="C4" s="1" t="s">
        <v>12</v>
      </c>
      <c r="D4" s="1" t="s">
        <v>13</v>
      </c>
      <c r="E4" s="1">
        <v>5555544</v>
      </c>
    </row>
  </sheetData>
  <pageMargins left="0.7" right="0.7" top="0.75" bottom="0.75" header="0.3" footer="0.3"/>
  <pageSetup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"/>
  <sheetViews>
    <sheetView zoomScale="160" zoomScaleNormal="160" workbookViewId="0">
      <selection activeCell="F13" sqref="F13"/>
    </sheetView>
  </sheetViews>
  <sheetFormatPr baseColWidth="10" defaultRowHeight="15" x14ac:dyDescent="0.25"/>
  <cols>
    <col min="2" max="2" width="27" customWidth="1"/>
    <col min="3" max="3" width="12.85546875" bestFit="1" customWidth="1"/>
  </cols>
  <sheetData>
    <row r="1" spans="1:3" x14ac:dyDescent="0.25">
      <c r="A1" s="2" t="s">
        <v>18</v>
      </c>
      <c r="B1" s="2" t="s">
        <v>19</v>
      </c>
      <c r="C1" s="2" t="s">
        <v>20</v>
      </c>
    </row>
    <row r="2" spans="1:3" x14ac:dyDescent="0.25">
      <c r="A2" s="3" t="s">
        <v>21</v>
      </c>
      <c r="B2" s="3" t="s">
        <v>24</v>
      </c>
      <c r="C2" s="3">
        <v>22000</v>
      </c>
    </row>
    <row r="3" spans="1:3" x14ac:dyDescent="0.25">
      <c r="A3" s="3" t="s">
        <v>22</v>
      </c>
      <c r="B3" s="3" t="s">
        <v>25</v>
      </c>
      <c r="C3" s="3">
        <v>20000</v>
      </c>
    </row>
    <row r="4" spans="1:3" x14ac:dyDescent="0.25">
      <c r="A4" s="3" t="s">
        <v>23</v>
      </c>
      <c r="B4" s="3" t="s">
        <v>26</v>
      </c>
      <c r="C4" s="3">
        <v>15000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FACTURA</vt:lpstr>
      <vt:lpstr>EMPLEADOS</vt:lpstr>
      <vt:lpstr>CLIENTES</vt:lpstr>
      <vt:lpstr>ARTÍCULOS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FIRE</dc:creator>
  <cp:lastModifiedBy>Windows User</cp:lastModifiedBy>
  <cp:lastPrinted>2018-04-06T16:56:16Z</cp:lastPrinted>
  <dcterms:created xsi:type="dcterms:W3CDTF">2018-04-02T20:47:01Z</dcterms:created>
  <dcterms:modified xsi:type="dcterms:W3CDTF">2018-04-06T17:18:14Z</dcterms:modified>
</cp:coreProperties>
</file>